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kristinamantilanaho/Documents/"/>
    </mc:Choice>
  </mc:AlternateContent>
  <xr:revisionPtr revIDLastSave="0" documentId="13_ncr:1_{BF9D5B09-A26C-7045-B7E1-94BAB3C2F535}" xr6:coauthVersionLast="46" xr6:coauthVersionMax="46" xr10:uidLastSave="{00000000-0000-0000-0000-000000000000}"/>
  <bookViews>
    <workbookView xWindow="30680" yWindow="-460" windowWidth="35800" windowHeight="20960" xr2:uid="{00000000-000D-0000-FFFF-FFFF00000000}"/>
  </bookViews>
  <sheets>
    <sheet name="Sheet1" sheetId="1" r:id="rId1"/>
  </sheets>
  <calcPr calcId="191029"/>
</workbook>
</file>

<file path=xl/calcChain.xml><?xml version="1.0" encoding="utf-8"?>
<calcChain xmlns="http://schemas.openxmlformats.org/spreadsheetml/2006/main">
  <c r="I17" i="1" l="1"/>
  <c r="H24" i="1"/>
  <c r="C24" i="1"/>
  <c r="I23" i="1"/>
  <c r="I22" i="1"/>
  <c r="D22" i="1"/>
  <c r="I21" i="1"/>
  <c r="D21" i="1"/>
  <c r="I20" i="1"/>
  <c r="D20" i="1"/>
  <c r="I19" i="1"/>
  <c r="D19" i="1"/>
  <c r="I18" i="1"/>
  <c r="D18" i="1"/>
  <c r="D17" i="1"/>
  <c r="I16" i="1"/>
  <c r="D16" i="1"/>
  <c r="I15" i="1"/>
  <c r="D15" i="1"/>
  <c r="I14" i="1"/>
  <c r="D13" i="1"/>
  <c r="H4" i="1"/>
  <c r="H6" i="1" s="1"/>
  <c r="E16" i="1" l="1"/>
  <c r="J19" i="1"/>
  <c r="K19" i="1" s="1"/>
  <c r="J18" i="1"/>
  <c r="K18" i="1" s="1"/>
  <c r="J23" i="1"/>
  <c r="K23" i="1" s="1"/>
  <c r="E17" i="1"/>
  <c r="D24" i="1"/>
  <c r="I24" i="1"/>
  <c r="E19" i="1"/>
  <c r="J15" i="1"/>
  <c r="K15" i="1" s="1"/>
  <c r="J17" i="1"/>
  <c r="K17" i="1" s="1"/>
  <c r="E18" i="1"/>
  <c r="J21" i="1"/>
  <c r="K21" i="1" s="1"/>
  <c r="E15" i="1"/>
  <c r="J22" i="1"/>
  <c r="K22" i="1" s="1"/>
  <c r="J16" i="1"/>
  <c r="K16" i="1" s="1"/>
  <c r="E20" i="1"/>
  <c r="E21" i="1"/>
  <c r="E13" i="1"/>
  <c r="J20" i="1"/>
  <c r="K20" i="1" s="1"/>
  <c r="E22" i="1"/>
  <c r="J13" i="1"/>
  <c r="E14" i="1"/>
  <c r="J14" i="1"/>
  <c r="K14" i="1" s="1"/>
  <c r="J24" i="1" l="1"/>
  <c r="K13" i="1"/>
  <c r="K24" i="1" s="1"/>
  <c r="E24" i="1"/>
  <c r="H9" i="1" l="1"/>
</calcChain>
</file>

<file path=xl/sharedStrings.xml><?xml version="1.0" encoding="utf-8"?>
<sst xmlns="http://schemas.openxmlformats.org/spreadsheetml/2006/main" count="44" uniqueCount="38">
  <si>
    <t>Assumptions</t>
  </si>
  <si>
    <t>Fully loaded salary of a developer</t>
  </si>
  <si>
    <t>Working hours per year</t>
  </si>
  <si>
    <t>How many hours is 1 units of relative effort?</t>
  </si>
  <si>
    <t>Cost per 1 unit of relative effort</t>
  </si>
  <si>
    <t>Total costs</t>
  </si>
  <si>
    <t>Platform tasks</t>
  </si>
  <si>
    <t>Individual tools</t>
  </si>
  <si>
    <t>Task</t>
  </si>
  <si>
    <t>Relative effort estimated by Eficode</t>
  </si>
  <si>
    <t>Your estimation of the relative effort</t>
  </si>
  <si>
    <t>Cost</t>
  </si>
  <si>
    <t>Costs per tool</t>
  </si>
  <si>
    <t>Costs for individual tools</t>
  </si>
  <si>
    <t>Network management (VPN, authentication, firewalls etc.)</t>
  </si>
  <si>
    <t>Troubleshooting</t>
  </si>
  <si>
    <t>System change management</t>
  </si>
  <si>
    <t>Database migrations</t>
  </si>
  <si>
    <t>Tool vendor management (licences, etc.)</t>
  </si>
  <si>
    <t>Environment management and scaling (servers)</t>
  </si>
  <si>
    <t>24/7 incident management, SLA based</t>
  </si>
  <si>
    <t>Environment management and scaling (cloud)</t>
  </si>
  <si>
    <t>Disaster recovery dry runs</t>
  </si>
  <si>
    <t>Tool performance tuning</t>
  </si>
  <si>
    <t>Kernel security updates (inc. preparations and testing)</t>
  </si>
  <si>
    <t>Staging environment data updates (inc. preparations and testing)</t>
  </si>
  <si>
    <t>Backup testing</t>
  </si>
  <si>
    <t>Tool specific security fixes</t>
  </si>
  <si>
    <t>Monitoring, analyzing and reacting to monitor data</t>
  </si>
  <si>
    <t>Tool version upgrades</t>
  </si>
  <si>
    <t>New feature tracking and analysis</t>
  </si>
  <si>
    <t>System development (planning, design, installation of new functionalities)</t>
  </si>
  <si>
    <t>Personnel training and competence development</t>
  </si>
  <si>
    <t>Supporting the rest of the organization in tool configuration and usage</t>
  </si>
  <si>
    <t>How many DevOps tools?</t>
  </si>
  <si>
    <t>How many DevOps platforms?</t>
  </si>
  <si>
    <t>DevOps toolchain cost estimator</t>
  </si>
  <si>
    <t xml:space="preserve"> Estimate your current DevOps toolchain costs.
1. Review the below tasks to approximate how many hours of work is 1 units of relative effort. This varies by the seniority of your people and complexity of your environment.
2. Update Assumptions and your estimations of the relative efforts for the platform tasks and individual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</si>
</sst>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1">
    <font>
      <sz val="10"/>
      <color rgb="FF000000"/>
      <name val="Arial"/>
    </font>
    <font>
      <b/>
      <sz val="14"/>
      <color rgb="FF1E3944"/>
      <name val="Montserrat"/>
    </font>
    <font>
      <sz val="10"/>
      <color theme="1"/>
      <name val="Montserrat"/>
    </font>
    <font>
      <b/>
      <sz val="10"/>
      <color theme="1"/>
      <name val="Montserrat"/>
    </font>
    <font>
      <b/>
      <sz val="12"/>
      <color theme="1"/>
      <name val="Montserrat"/>
    </font>
    <font>
      <i/>
      <sz val="10"/>
      <color theme="1"/>
      <name val="Montserrat"/>
    </font>
    <font>
      <sz val="14"/>
      <color theme="1"/>
      <name val="Montserrat"/>
    </font>
    <font>
      <sz val="11"/>
      <color theme="1"/>
      <name val="Arial"/>
      <family val="2"/>
    </font>
    <font>
      <sz val="6.95"/>
      <color rgb="FF000000"/>
      <name val="Montserrat"/>
    </font>
    <font>
      <sz val="12"/>
      <color theme="1"/>
      <name val="Montserrat"/>
    </font>
    <font>
      <b/>
      <sz val="28"/>
      <color rgb="FF1E3944"/>
      <name val="Montserrat"/>
    </font>
    <font>
      <b/>
      <sz val="18"/>
      <color rgb="FF1E3944"/>
      <name val="Montserrat"/>
    </font>
    <font>
      <sz val="12"/>
      <color rgb="FF000000"/>
      <name val="Arial"/>
      <family val="2"/>
    </font>
    <font>
      <sz val="12"/>
      <color rgb="FF172B4D"/>
      <name val="Montserrat"/>
    </font>
    <font>
      <i/>
      <sz val="12"/>
      <color theme="1"/>
      <name val="Montserrat"/>
    </font>
    <font>
      <b/>
      <sz val="12"/>
      <color rgb="FF1E3944"/>
      <name val="Montserrat"/>
    </font>
    <font>
      <b/>
      <sz val="14"/>
      <color theme="1"/>
      <name val="Montserrat"/>
    </font>
    <font>
      <sz val="13"/>
      <color rgb="FF000000"/>
      <name val="Arial"/>
      <family val="2"/>
    </font>
    <font>
      <b/>
      <sz val="13"/>
      <color rgb="FF1E3944"/>
      <name val="Montserrat"/>
    </font>
    <font>
      <sz val="13"/>
      <color theme="1"/>
      <name val="Montserrat"/>
    </font>
    <font>
      <sz val="12"/>
      <color rgb="FF000000"/>
      <name val="Montserrat"/>
    </font>
  </fonts>
  <fills count="3">
    <fill>
      <patternFill patternType="none"/>
    </fill>
    <fill>
      <patternFill patternType="gray125"/>
    </fill>
    <fill>
      <patternFill patternType="solid">
        <fgColor rgb="FFF4F4F4"/>
        <bgColor indexed="64"/>
      </patternFill>
    </fill>
  </fills>
  <borders count="10">
    <border>
      <left/>
      <right/>
      <top/>
      <bottom/>
      <diagonal/>
    </border>
    <border>
      <left/>
      <right/>
      <top style="thin">
        <color rgb="FFDCDCDC"/>
      </top>
      <bottom style="thin">
        <color rgb="FFDCDCDC"/>
      </bottom>
      <diagonal/>
    </border>
    <border>
      <left/>
      <right/>
      <top style="thin">
        <color rgb="FFDCDCDC"/>
      </top>
      <bottom/>
      <diagonal/>
    </border>
    <border>
      <left/>
      <right/>
      <top/>
      <bottom style="thin">
        <color rgb="FFDCDCDC"/>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top style="medium">
        <color theme="8"/>
      </top>
      <bottom style="medium">
        <color theme="8"/>
      </bottom>
      <diagonal/>
    </border>
    <border>
      <left/>
      <right/>
      <top style="thin">
        <color rgb="FFDCDCDC"/>
      </top>
      <bottom style="medium">
        <color rgb="FFDCDCDC"/>
      </bottom>
      <diagonal/>
    </border>
    <border>
      <left/>
      <right/>
      <top/>
      <bottom style="medium">
        <color theme="8"/>
      </bottom>
      <diagonal/>
    </border>
  </borders>
  <cellStyleXfs count="1">
    <xf numFmtId="0" fontId="0" fillId="0" borderId="0"/>
  </cellStyleXfs>
  <cellXfs count="65">
    <xf numFmtId="0" fontId="0" fillId="0" borderId="0" xfId="0" applyFont="1" applyAlignment="1"/>
    <xf numFmtId="0" fontId="4" fillId="2" borderId="0" xfId="0" applyFont="1" applyFill="1" applyBorder="1" applyAlignment="1"/>
    <xf numFmtId="164" fontId="3" fillId="2" borderId="0" xfId="0" applyNumberFormat="1" applyFont="1" applyFill="1" applyBorder="1"/>
    <xf numFmtId="0" fontId="2" fillId="2" borderId="0" xfId="0" applyFont="1" applyFill="1"/>
    <xf numFmtId="0" fontId="3" fillId="2" borderId="0" xfId="0" applyFont="1" applyFill="1" applyAlignment="1"/>
    <xf numFmtId="0" fontId="8" fillId="2" borderId="0" xfId="0" applyFont="1" applyFill="1" applyAlignment="1"/>
    <xf numFmtId="0" fontId="0" fillId="2" borderId="0" xfId="0" applyFont="1" applyFill="1" applyAlignment="1"/>
    <xf numFmtId="0" fontId="7" fillId="2" borderId="0" xfId="0" applyFont="1" applyFill="1" applyBorder="1"/>
    <xf numFmtId="0" fontId="0" fillId="0" borderId="0" xfId="0" applyFont="1" applyBorder="1" applyAlignment="1"/>
    <xf numFmtId="0" fontId="2" fillId="2" borderId="0" xfId="0" applyFont="1" applyFill="1" applyBorder="1"/>
    <xf numFmtId="0" fontId="0" fillId="2" borderId="0" xfId="0" applyFont="1" applyFill="1" applyBorder="1" applyAlignment="1"/>
    <xf numFmtId="0" fontId="10" fillId="2" borderId="0" xfId="0" applyFont="1" applyFill="1" applyBorder="1" applyAlignment="1">
      <alignment horizontal="left"/>
    </xf>
    <xf numFmtId="0" fontId="12" fillId="2" borderId="0" xfId="0" applyFont="1" applyFill="1" applyBorder="1" applyAlignment="1"/>
    <xf numFmtId="0" fontId="16" fillId="2" borderId="5" xfId="0" applyFont="1" applyFill="1" applyBorder="1" applyAlignment="1"/>
    <xf numFmtId="0" fontId="5" fillId="2" borderId="7" xfId="0" applyFont="1" applyFill="1" applyBorder="1" applyAlignment="1">
      <alignment horizontal="center" vertical="center"/>
    </xf>
    <xf numFmtId="164" fontId="2" fillId="2" borderId="7" xfId="0" applyNumberFormat="1" applyFont="1" applyFill="1" applyBorder="1" applyAlignment="1">
      <alignment horizontal="center" vertical="center"/>
    </xf>
    <xf numFmtId="0" fontId="13" fillId="2" borderId="0" xfId="0" applyFont="1" applyFill="1" applyBorder="1" applyAlignment="1">
      <alignment horizontal="right" vertical="center" wrapText="1"/>
    </xf>
    <xf numFmtId="0" fontId="14" fillId="2" borderId="0" xfId="0" applyFont="1" applyFill="1" applyBorder="1" applyAlignment="1">
      <alignment vertical="center"/>
    </xf>
    <xf numFmtId="164" fontId="9" fillId="2" borderId="0" xfId="0" applyNumberFormat="1" applyFont="1" applyFill="1" applyBorder="1" applyAlignment="1">
      <alignment vertical="center"/>
    </xf>
    <xf numFmtId="0" fontId="13" fillId="2" borderId="1" xfId="0" applyFont="1" applyFill="1" applyBorder="1" applyAlignment="1">
      <alignment horizontal="right" vertical="center" wrapText="1"/>
    </xf>
    <xf numFmtId="0" fontId="14" fillId="2" borderId="1" xfId="0" applyFont="1" applyFill="1" applyBorder="1" applyAlignment="1">
      <alignment vertical="center"/>
    </xf>
    <xf numFmtId="164" fontId="9" fillId="2" borderId="1" xfId="0" applyNumberFormat="1" applyFont="1" applyFill="1" applyBorder="1" applyAlignment="1">
      <alignment vertical="center"/>
    </xf>
    <xf numFmtId="0" fontId="13" fillId="2" borderId="3" xfId="0" applyFont="1" applyFill="1" applyBorder="1" applyAlignment="1">
      <alignment horizontal="right" vertical="center" wrapText="1"/>
    </xf>
    <xf numFmtId="0" fontId="14" fillId="2" borderId="3" xfId="0" applyFont="1" applyFill="1" applyBorder="1" applyAlignment="1">
      <alignment vertical="center"/>
    </xf>
    <xf numFmtId="164" fontId="9" fillId="2" borderId="3" xfId="0" applyNumberFormat="1" applyFont="1" applyFill="1" applyBorder="1" applyAlignment="1">
      <alignment vertical="center"/>
    </xf>
    <xf numFmtId="164" fontId="16" fillId="2" borderId="0" xfId="0" applyNumberFormat="1" applyFont="1" applyFill="1" applyBorder="1" applyAlignment="1">
      <alignment horizontal="center" vertical="center"/>
    </xf>
    <xf numFmtId="0" fontId="13" fillId="2" borderId="0"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7" fillId="2" borderId="0" xfId="0" applyFont="1" applyFill="1"/>
    <xf numFmtId="0" fontId="1" fillId="2" borderId="0" xfId="0" applyFont="1" applyFill="1" applyBorder="1" applyAlignment="1">
      <alignment horizontal="left" wrapText="1"/>
    </xf>
    <xf numFmtId="0" fontId="13" fillId="2" borderId="8" xfId="0" applyFont="1" applyFill="1" applyBorder="1" applyAlignment="1">
      <alignment horizontal="left" vertical="center" wrapText="1"/>
    </xf>
    <xf numFmtId="0" fontId="1" fillId="2" borderId="0" xfId="0" applyFont="1" applyFill="1" applyBorder="1" applyAlignment="1">
      <alignment horizontal="right" wrapText="1"/>
    </xf>
    <xf numFmtId="164" fontId="1" fillId="2" borderId="0" xfId="0" applyNumberFormat="1" applyFont="1" applyFill="1" applyBorder="1" applyAlignment="1">
      <alignment horizontal="right" wrapText="1"/>
    </xf>
    <xf numFmtId="0" fontId="1" fillId="2" borderId="2" xfId="0" applyFont="1" applyFill="1" applyBorder="1" applyAlignment="1">
      <alignment horizontal="left" wrapText="1"/>
    </xf>
    <xf numFmtId="0" fontId="13" fillId="2" borderId="3" xfId="0" applyFont="1" applyFill="1" applyBorder="1" applyAlignment="1">
      <alignment horizontal="left" vertical="center" wrapText="1"/>
    </xf>
    <xf numFmtId="164" fontId="5" fillId="2" borderId="9" xfId="0" applyNumberFormat="1" applyFont="1" applyFill="1" applyBorder="1" applyAlignment="1">
      <alignment horizontal="center" vertical="center"/>
    </xf>
    <xf numFmtId="0" fontId="9" fillId="2" borderId="0" xfId="0" applyFont="1" applyFill="1" applyBorder="1" applyAlignment="1">
      <alignment vertical="center"/>
    </xf>
    <xf numFmtId="0" fontId="13" fillId="2" borderId="8" xfId="0" applyFont="1" applyFill="1" applyBorder="1" applyAlignment="1">
      <alignment horizontal="right" vertical="center" wrapText="1"/>
    </xf>
    <xf numFmtId="0" fontId="14" fillId="2" borderId="8" xfId="0" applyFont="1" applyFill="1" applyBorder="1" applyAlignment="1">
      <alignment vertical="center"/>
    </xf>
    <xf numFmtId="164" fontId="9" fillId="2" borderId="8" xfId="0" applyNumberFormat="1" applyFont="1" applyFill="1" applyBorder="1" applyAlignment="1">
      <alignment vertical="center"/>
    </xf>
    <xf numFmtId="0" fontId="15" fillId="2" borderId="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right" vertical="center" wrapText="1"/>
    </xf>
    <xf numFmtId="0" fontId="14" fillId="2" borderId="2" xfId="0" applyFont="1" applyFill="1" applyBorder="1" applyAlignment="1">
      <alignment vertical="center"/>
    </xf>
    <xf numFmtId="164" fontId="9" fillId="2" borderId="2" xfId="0" applyNumberFormat="1" applyFont="1" applyFill="1" applyBorder="1" applyAlignment="1">
      <alignment vertical="center"/>
    </xf>
    <xf numFmtId="0" fontId="0" fillId="2" borderId="0" xfId="0" applyFont="1" applyFill="1" applyAlignment="1">
      <alignment vertical="center"/>
    </xf>
    <xf numFmtId="0" fontId="0" fillId="0" borderId="0" xfId="0" applyFont="1" applyAlignment="1">
      <alignment vertical="center"/>
    </xf>
    <xf numFmtId="0" fontId="1" fillId="2" borderId="2" xfId="0" applyFont="1" applyFill="1" applyBorder="1" applyAlignment="1">
      <alignment horizontal="right" wrapText="1"/>
    </xf>
    <xf numFmtId="164" fontId="1" fillId="2" borderId="2" xfId="0" applyNumberFormat="1" applyFont="1" applyFill="1" applyBorder="1" applyAlignment="1">
      <alignment horizontal="right" wrapText="1"/>
    </xf>
    <xf numFmtId="0" fontId="7" fillId="2" borderId="0" xfId="0" applyFont="1" applyFill="1" applyBorder="1" applyAlignment="1"/>
    <xf numFmtId="0" fontId="11" fillId="2" borderId="0" xfId="0" applyFont="1" applyFill="1" applyBorder="1" applyAlignment="1">
      <alignment horizontal="left" vertical="center" wrapText="1"/>
    </xf>
    <xf numFmtId="0" fontId="6" fillId="2" borderId="0" xfId="0" applyFont="1" applyFill="1" applyBorder="1" applyAlignment="1">
      <alignment vertical="center"/>
    </xf>
    <xf numFmtId="0" fontId="11" fillId="2" borderId="0" xfId="0" applyFont="1" applyFill="1" applyAlignment="1">
      <alignment horizontal="left" vertical="center" wrapText="1"/>
    </xf>
    <xf numFmtId="0" fontId="2" fillId="2" borderId="0" xfId="0" applyFont="1" applyFill="1" applyAlignment="1">
      <alignment vertical="center"/>
    </xf>
    <xf numFmtId="0" fontId="17" fillId="2" borderId="0" xfId="0" applyFont="1" applyFill="1" applyBorder="1" applyAlignment="1">
      <alignment vertical="top"/>
    </xf>
    <xf numFmtId="0" fontId="18" fillId="2" borderId="3" xfId="0" applyFont="1" applyFill="1" applyBorder="1" applyAlignment="1">
      <alignment horizontal="left" vertical="top" wrapText="1"/>
    </xf>
    <xf numFmtId="0" fontId="18" fillId="2" borderId="3" xfId="0" applyFont="1" applyFill="1" applyBorder="1" applyAlignment="1">
      <alignment horizontal="right" vertical="top" wrapText="1"/>
    </xf>
    <xf numFmtId="0" fontId="19" fillId="2" borderId="0" xfId="0" applyFont="1" applyFill="1" applyAlignment="1">
      <alignment vertical="top"/>
    </xf>
    <xf numFmtId="0" fontId="18" fillId="2" borderId="0" xfId="0" applyFont="1" applyFill="1" applyAlignment="1">
      <alignment horizontal="right" vertical="top" wrapText="1"/>
    </xf>
    <xf numFmtId="0" fontId="17" fillId="2" borderId="0" xfId="0" applyFont="1" applyFill="1" applyAlignment="1">
      <alignment vertical="top"/>
    </xf>
    <xf numFmtId="0" fontId="17" fillId="0" borderId="0" xfId="0" applyFont="1" applyAlignment="1">
      <alignment vertical="top"/>
    </xf>
    <xf numFmtId="0" fontId="20" fillId="2" borderId="0" xfId="0" applyFont="1" applyFill="1" applyBorder="1" applyAlignment="1">
      <alignment wrapText="1"/>
    </xf>
    <xf numFmtId="0" fontId="9" fillId="2" borderId="6" xfId="0" applyFont="1" applyFill="1" applyBorder="1" applyAlignment="1">
      <alignment horizontal="left" vertical="center"/>
    </xf>
    <xf numFmtId="0" fontId="9" fillId="2" borderId="4" xfId="0" applyFont="1" applyFill="1" applyBorder="1" applyAlignment="1">
      <alignment horizontal="left" vertical="center"/>
    </xf>
    <xf numFmtId="0" fontId="20" fillId="2"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4F4F4"/>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1314824</xdr:colOff>
      <xdr:row>2</xdr:row>
      <xdr:rowOff>149412</xdr:rowOff>
    </xdr:from>
    <xdr:to>
      <xdr:col>10</xdr:col>
      <xdr:colOff>1406861</xdr:colOff>
      <xdr:row>8</xdr:row>
      <xdr:rowOff>0</xdr:rowOff>
    </xdr:to>
    <xdr:pic>
      <xdr:nvPicPr>
        <xdr:cNvPr id="2" name="Kuva 1">
          <a:extLst>
            <a:ext uri="{FF2B5EF4-FFF2-40B4-BE49-F238E27FC236}">
              <a16:creationId xmlns:a16="http://schemas.microsoft.com/office/drawing/2014/main" id="{133F5840-61AD-C04F-86D3-211FAF485AB4}"/>
            </a:ext>
          </a:extLst>
        </xdr:cNvPr>
        <xdr:cNvPicPr>
          <a:picLocks noChangeAspect="1"/>
        </xdr:cNvPicPr>
      </xdr:nvPicPr>
      <xdr:blipFill>
        <a:blip xmlns:r="http://schemas.openxmlformats.org/officeDocument/2006/relationships" r:embed="rId1"/>
        <a:stretch>
          <a:fillRect/>
        </a:stretch>
      </xdr:blipFill>
      <xdr:spPr>
        <a:xfrm>
          <a:off x="16211177" y="1255059"/>
          <a:ext cx="3528508" cy="245035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26"/>
  <sheetViews>
    <sheetView tabSelected="1" topLeftCell="A8" zoomScaleNormal="100" workbookViewId="0">
      <selection activeCell="C23" sqref="C23"/>
    </sheetView>
  </sheetViews>
  <sheetFormatPr baseColWidth="10" defaultColWidth="14.5" defaultRowHeight="15.75" customHeight="1"/>
  <cols>
    <col min="1" max="1" width="9" customWidth="1"/>
    <col min="2" max="2" width="62.5" customWidth="1"/>
    <col min="3" max="3" width="15" customWidth="1"/>
    <col min="6" max="6" width="9.83203125" customWidth="1"/>
    <col min="7" max="7" width="52.33203125" customWidth="1"/>
    <col min="8" max="8" width="17.6640625" customWidth="1"/>
    <col min="9" max="9" width="23.33203125" customWidth="1"/>
    <col min="10" max="10" width="21.6640625" customWidth="1"/>
    <col min="11" max="11" width="19" customWidth="1"/>
    <col min="12" max="12" width="9" customWidth="1"/>
  </cols>
  <sheetData>
    <row r="1" spans="1:12" ht="53" customHeight="1">
      <c r="A1" s="6"/>
      <c r="B1" s="6"/>
      <c r="C1" s="6"/>
      <c r="D1" s="6"/>
      <c r="E1" s="10"/>
      <c r="F1" s="6"/>
      <c r="G1" s="10"/>
      <c r="H1" s="10"/>
      <c r="I1" s="6"/>
      <c r="J1" s="6"/>
      <c r="K1" s="6"/>
      <c r="L1" s="6"/>
    </row>
    <row r="2" spans="1:12" ht="34" customHeight="1">
      <c r="A2" s="6"/>
      <c r="B2" s="6"/>
      <c r="C2" s="6"/>
      <c r="D2" s="9"/>
      <c r="E2" s="9"/>
      <c r="F2" s="9"/>
      <c r="G2" s="50" t="s">
        <v>0</v>
      </c>
      <c r="H2" s="9"/>
      <c r="I2" s="3"/>
      <c r="J2" s="3"/>
      <c r="K2" s="3"/>
      <c r="L2" s="6"/>
    </row>
    <row r="3" spans="1:12" ht="34" customHeight="1" thickBot="1">
      <c r="A3" s="6"/>
      <c r="B3" s="6"/>
      <c r="C3" s="6"/>
      <c r="D3" s="3"/>
      <c r="E3" s="3"/>
      <c r="F3" s="9"/>
      <c r="G3" s="62" t="s">
        <v>1</v>
      </c>
      <c r="H3" s="35">
        <v>88000</v>
      </c>
      <c r="I3" s="3"/>
      <c r="J3" s="3"/>
      <c r="K3" s="3"/>
      <c r="L3" s="6"/>
    </row>
    <row r="4" spans="1:12" ht="34" customHeight="1" thickBot="1">
      <c r="A4" s="6"/>
      <c r="B4" s="11" t="s">
        <v>36</v>
      </c>
      <c r="C4" s="6"/>
      <c r="D4" s="3"/>
      <c r="E4" s="3"/>
      <c r="F4" s="9"/>
      <c r="G4" s="63" t="s">
        <v>2</v>
      </c>
      <c r="H4" s="14">
        <f>52*40-3*40</f>
        <v>1960</v>
      </c>
      <c r="I4" s="3"/>
      <c r="J4" s="3"/>
      <c r="K4" s="3"/>
      <c r="L4" s="6"/>
    </row>
    <row r="5" spans="1:12" ht="34" customHeight="1" thickBot="1">
      <c r="A5" s="6"/>
      <c r="B5" s="64" t="s">
        <v>37</v>
      </c>
      <c r="C5" s="6"/>
      <c r="D5" s="9"/>
      <c r="E5" s="3"/>
      <c r="F5" s="9"/>
      <c r="G5" s="63" t="s">
        <v>3</v>
      </c>
      <c r="H5" s="14">
        <v>16</v>
      </c>
      <c r="I5" s="3"/>
      <c r="J5" s="5"/>
      <c r="K5" s="3"/>
      <c r="L5" s="6"/>
    </row>
    <row r="6" spans="1:12" ht="34" customHeight="1" thickBot="1">
      <c r="A6" s="6"/>
      <c r="B6" s="64"/>
      <c r="C6" s="6"/>
      <c r="D6" s="3"/>
      <c r="E6" s="3"/>
      <c r="F6" s="9"/>
      <c r="G6" s="62" t="s">
        <v>4</v>
      </c>
      <c r="H6" s="15">
        <f>H3/H4*H5</f>
        <v>718.36734693877554</v>
      </c>
      <c r="I6" s="3"/>
      <c r="J6" s="5"/>
      <c r="K6" s="3"/>
      <c r="L6" s="6"/>
    </row>
    <row r="7" spans="1:12" ht="34" customHeight="1" thickBot="1">
      <c r="A7" s="6"/>
      <c r="B7" s="64"/>
      <c r="C7" s="12"/>
      <c r="D7" s="9"/>
      <c r="E7" s="9"/>
      <c r="F7" s="9"/>
      <c r="G7" s="63" t="s">
        <v>35</v>
      </c>
      <c r="H7" s="14">
        <v>1</v>
      </c>
      <c r="I7" s="3"/>
      <c r="J7" s="5"/>
      <c r="K7" s="3"/>
      <c r="L7" s="6"/>
    </row>
    <row r="8" spans="1:12" ht="34" customHeight="1" thickBot="1">
      <c r="A8" s="6"/>
      <c r="B8" s="64"/>
      <c r="C8" s="10"/>
      <c r="D8" s="9"/>
      <c r="E8" s="9"/>
      <c r="F8" s="9"/>
      <c r="G8" s="63" t="s">
        <v>34</v>
      </c>
      <c r="H8" s="14">
        <v>8</v>
      </c>
      <c r="I8" s="3"/>
      <c r="J8" s="3"/>
      <c r="K8" s="3"/>
      <c r="L8" s="6"/>
    </row>
    <row r="9" spans="1:12" ht="34" customHeight="1">
      <c r="A9" s="6"/>
      <c r="B9" s="61"/>
      <c r="C9" s="10"/>
      <c r="D9" s="9"/>
      <c r="E9" s="9"/>
      <c r="F9" s="9"/>
      <c r="G9" s="13" t="s">
        <v>5</v>
      </c>
      <c r="H9" s="25">
        <f>(E24*H7)+K24</f>
        <v>836897.95918367349</v>
      </c>
      <c r="I9" s="3"/>
      <c r="J9" s="3"/>
      <c r="K9" s="3"/>
      <c r="L9" s="6"/>
    </row>
    <row r="10" spans="1:12" ht="39" customHeight="1">
      <c r="A10" s="6"/>
      <c r="B10" s="1"/>
      <c r="C10" s="2"/>
      <c r="D10" s="9"/>
      <c r="E10" s="9"/>
      <c r="F10" s="9"/>
      <c r="G10" s="4"/>
      <c r="H10" s="9"/>
      <c r="I10" s="3"/>
      <c r="J10" s="3"/>
      <c r="K10" s="3"/>
      <c r="L10" s="6"/>
    </row>
    <row r="11" spans="1:12" s="46" customFormat="1" ht="34" customHeight="1">
      <c r="A11" s="45"/>
      <c r="B11" s="50" t="s">
        <v>6</v>
      </c>
      <c r="C11" s="51"/>
      <c r="D11" s="51"/>
      <c r="E11" s="51"/>
      <c r="F11" s="51"/>
      <c r="G11" s="52" t="s">
        <v>7</v>
      </c>
      <c r="H11" s="53"/>
      <c r="I11" s="53"/>
      <c r="J11" s="53"/>
      <c r="K11" s="53"/>
      <c r="L11" s="45"/>
    </row>
    <row r="12" spans="1:12" s="60" customFormat="1" ht="79" customHeight="1">
      <c r="A12" s="54"/>
      <c r="B12" s="55" t="s">
        <v>8</v>
      </c>
      <c r="C12" s="56" t="s">
        <v>9</v>
      </c>
      <c r="D12" s="56" t="s">
        <v>10</v>
      </c>
      <c r="E12" s="56" t="s">
        <v>11</v>
      </c>
      <c r="F12" s="57"/>
      <c r="G12" s="55" t="s">
        <v>8</v>
      </c>
      <c r="H12" s="58" t="s">
        <v>9</v>
      </c>
      <c r="I12" s="58" t="s">
        <v>10</v>
      </c>
      <c r="J12" s="58" t="s">
        <v>12</v>
      </c>
      <c r="K12" s="58" t="s">
        <v>13</v>
      </c>
      <c r="L12" s="59"/>
    </row>
    <row r="13" spans="1:12" ht="34" customHeight="1">
      <c r="A13" s="6"/>
      <c r="B13" s="26" t="s">
        <v>14</v>
      </c>
      <c r="C13" s="16">
        <v>1</v>
      </c>
      <c r="D13" s="17">
        <f>C13</f>
        <v>1</v>
      </c>
      <c r="E13" s="18">
        <f t="shared" ref="E13:E22" si="0">D13*$H$6</f>
        <v>718.36734693877554</v>
      </c>
      <c r="F13" s="36"/>
      <c r="G13" s="27" t="s">
        <v>15</v>
      </c>
      <c r="H13" s="19">
        <v>24</v>
      </c>
      <c r="I13" s="20">
        <v>24</v>
      </c>
      <c r="J13" s="21">
        <f t="shared" ref="J13:J23" si="1">I13*$H$6</f>
        <v>17240.816326530614</v>
      </c>
      <c r="K13" s="21">
        <f t="shared" ref="K13:K23" si="2">J13*$H$8</f>
        <v>137926.53061224491</v>
      </c>
      <c r="L13" s="6"/>
    </row>
    <row r="14" spans="1:12" ht="34" customHeight="1">
      <c r="A14" s="10"/>
      <c r="B14" s="27" t="s">
        <v>16</v>
      </c>
      <c r="C14" s="19">
        <v>6</v>
      </c>
      <c r="D14" s="20">
        <v>6</v>
      </c>
      <c r="E14" s="21">
        <f t="shared" si="0"/>
        <v>4310.2040816326535</v>
      </c>
      <c r="F14" s="36"/>
      <c r="G14" s="27" t="s">
        <v>17</v>
      </c>
      <c r="H14" s="19">
        <v>1</v>
      </c>
      <c r="I14" s="20">
        <f t="shared" ref="I14:I23" si="3">H14</f>
        <v>1</v>
      </c>
      <c r="J14" s="21">
        <f t="shared" si="1"/>
        <v>718.36734693877554</v>
      </c>
      <c r="K14" s="21">
        <f t="shared" si="2"/>
        <v>5746.9387755102043</v>
      </c>
      <c r="L14" s="6"/>
    </row>
    <row r="15" spans="1:12" ht="34" customHeight="1">
      <c r="A15" s="10"/>
      <c r="B15" s="27" t="s">
        <v>18</v>
      </c>
      <c r="C15" s="19">
        <v>1</v>
      </c>
      <c r="D15" s="20">
        <f t="shared" ref="D15:D22" si="4">C15</f>
        <v>1</v>
      </c>
      <c r="E15" s="21">
        <f t="shared" si="0"/>
        <v>718.36734693877554</v>
      </c>
      <c r="F15" s="36"/>
      <c r="G15" s="27" t="s">
        <v>19</v>
      </c>
      <c r="H15" s="22">
        <v>24</v>
      </c>
      <c r="I15" s="23">
        <f t="shared" si="3"/>
        <v>24</v>
      </c>
      <c r="J15" s="24">
        <f t="shared" si="1"/>
        <v>17240.816326530614</v>
      </c>
      <c r="K15" s="21">
        <f t="shared" si="2"/>
        <v>137926.53061224491</v>
      </c>
      <c r="L15" s="6"/>
    </row>
    <row r="16" spans="1:12" ht="34" customHeight="1">
      <c r="A16" s="10"/>
      <c r="B16" s="27" t="s">
        <v>20</v>
      </c>
      <c r="C16" s="19">
        <v>6</v>
      </c>
      <c r="D16" s="20">
        <f t="shared" si="4"/>
        <v>6</v>
      </c>
      <c r="E16" s="21">
        <f t="shared" si="0"/>
        <v>4310.2040816326535</v>
      </c>
      <c r="F16" s="36"/>
      <c r="G16" s="27" t="s">
        <v>21</v>
      </c>
      <c r="H16" s="19">
        <v>12</v>
      </c>
      <c r="I16" s="20">
        <f t="shared" si="3"/>
        <v>12</v>
      </c>
      <c r="J16" s="21">
        <f t="shared" si="1"/>
        <v>8620.4081632653069</v>
      </c>
      <c r="K16" s="21">
        <f t="shared" si="2"/>
        <v>68963.265306122456</v>
      </c>
      <c r="L16" s="6"/>
    </row>
    <row r="17" spans="1:12" ht="34" customHeight="1">
      <c r="A17" s="10"/>
      <c r="B17" s="34" t="s">
        <v>22</v>
      </c>
      <c r="C17" s="22">
        <v>3</v>
      </c>
      <c r="D17" s="23">
        <f t="shared" si="4"/>
        <v>3</v>
      </c>
      <c r="E17" s="24">
        <f t="shared" si="0"/>
        <v>2155.1020408163267</v>
      </c>
      <c r="F17" s="36"/>
      <c r="G17" s="27" t="s">
        <v>23</v>
      </c>
      <c r="H17" s="19">
        <v>3</v>
      </c>
      <c r="I17" s="20">
        <f>H17</f>
        <v>3</v>
      </c>
      <c r="J17" s="21">
        <f t="shared" si="1"/>
        <v>2155.1020408163267</v>
      </c>
      <c r="K17" s="21">
        <f t="shared" si="2"/>
        <v>17240.816326530614</v>
      </c>
      <c r="L17" s="6"/>
    </row>
    <row r="18" spans="1:12" ht="34">
      <c r="A18" s="10"/>
      <c r="B18" s="27" t="s">
        <v>24</v>
      </c>
      <c r="C18" s="19">
        <v>3</v>
      </c>
      <c r="D18" s="20">
        <f t="shared" si="4"/>
        <v>3</v>
      </c>
      <c r="E18" s="21">
        <f t="shared" si="0"/>
        <v>2155.1020408163267</v>
      </c>
      <c r="F18" s="36"/>
      <c r="G18" s="27" t="s">
        <v>25</v>
      </c>
      <c r="H18" s="19">
        <v>3</v>
      </c>
      <c r="I18" s="20">
        <f t="shared" si="3"/>
        <v>3</v>
      </c>
      <c r="J18" s="21">
        <f t="shared" si="1"/>
        <v>2155.1020408163267</v>
      </c>
      <c r="K18" s="21">
        <f t="shared" si="2"/>
        <v>17240.816326530614</v>
      </c>
      <c r="L18" s="6"/>
    </row>
    <row r="19" spans="1:12" ht="34" customHeight="1">
      <c r="A19" s="10"/>
      <c r="B19" s="34" t="s">
        <v>26</v>
      </c>
      <c r="C19" s="22">
        <v>3</v>
      </c>
      <c r="D19" s="23">
        <f t="shared" si="4"/>
        <v>3</v>
      </c>
      <c r="E19" s="24">
        <f t="shared" si="0"/>
        <v>2155.1020408163267</v>
      </c>
      <c r="F19" s="36"/>
      <c r="G19" s="27" t="s">
        <v>27</v>
      </c>
      <c r="H19" s="22">
        <v>6</v>
      </c>
      <c r="I19" s="23">
        <f t="shared" si="3"/>
        <v>6</v>
      </c>
      <c r="J19" s="24">
        <f t="shared" si="1"/>
        <v>4310.2040816326535</v>
      </c>
      <c r="K19" s="21">
        <f t="shared" si="2"/>
        <v>34481.632653061228</v>
      </c>
      <c r="L19" s="6"/>
    </row>
    <row r="20" spans="1:12" ht="34" customHeight="1">
      <c r="A20" s="10"/>
      <c r="B20" s="34" t="s">
        <v>28</v>
      </c>
      <c r="C20" s="22">
        <v>12</v>
      </c>
      <c r="D20" s="23">
        <f t="shared" si="4"/>
        <v>12</v>
      </c>
      <c r="E20" s="24">
        <f t="shared" si="0"/>
        <v>8620.4081632653069</v>
      </c>
      <c r="F20" s="36"/>
      <c r="G20" s="27" t="s">
        <v>29</v>
      </c>
      <c r="H20" s="19">
        <v>18</v>
      </c>
      <c r="I20" s="20">
        <f t="shared" si="3"/>
        <v>18</v>
      </c>
      <c r="J20" s="21">
        <f t="shared" si="1"/>
        <v>12930.61224489796</v>
      </c>
      <c r="K20" s="21">
        <f t="shared" si="2"/>
        <v>103444.89795918368</v>
      </c>
      <c r="L20" s="6"/>
    </row>
    <row r="21" spans="1:12" ht="34" customHeight="1">
      <c r="A21" s="10"/>
      <c r="B21" s="27" t="s">
        <v>30</v>
      </c>
      <c r="C21" s="19">
        <v>6</v>
      </c>
      <c r="D21" s="20">
        <f t="shared" si="4"/>
        <v>6</v>
      </c>
      <c r="E21" s="21">
        <f t="shared" si="0"/>
        <v>4310.2040816326535</v>
      </c>
      <c r="F21" s="36"/>
      <c r="G21" s="27" t="s">
        <v>31</v>
      </c>
      <c r="H21" s="19">
        <v>12</v>
      </c>
      <c r="I21" s="20">
        <f t="shared" si="3"/>
        <v>12</v>
      </c>
      <c r="J21" s="21">
        <f t="shared" si="1"/>
        <v>8620.4081632653069</v>
      </c>
      <c r="K21" s="21">
        <f t="shared" si="2"/>
        <v>68963.265306122456</v>
      </c>
      <c r="L21" s="10"/>
    </row>
    <row r="22" spans="1:12" ht="34" customHeight="1">
      <c r="A22" s="10"/>
      <c r="B22" s="41" t="s">
        <v>32</v>
      </c>
      <c r="C22" s="42">
        <v>12</v>
      </c>
      <c r="D22" s="43">
        <f t="shared" si="4"/>
        <v>12</v>
      </c>
      <c r="E22" s="44">
        <f t="shared" si="0"/>
        <v>8620.4081632653069</v>
      </c>
      <c r="F22" s="36"/>
      <c r="G22" s="27" t="s">
        <v>32</v>
      </c>
      <c r="H22" s="19">
        <v>12</v>
      </c>
      <c r="I22" s="20">
        <f t="shared" si="3"/>
        <v>12</v>
      </c>
      <c r="J22" s="21">
        <f t="shared" si="1"/>
        <v>8620.4081632653069</v>
      </c>
      <c r="K22" s="21">
        <f t="shared" si="2"/>
        <v>68963.265306122456</v>
      </c>
      <c r="L22" s="6"/>
    </row>
    <row r="23" spans="1:12" ht="35" thickBot="1">
      <c r="A23" s="10"/>
      <c r="B23" s="40"/>
      <c r="C23" s="40"/>
      <c r="D23" s="40"/>
      <c r="E23" s="40"/>
      <c r="F23" s="36"/>
      <c r="G23" s="30" t="s">
        <v>33</v>
      </c>
      <c r="H23" s="37">
        <v>24</v>
      </c>
      <c r="I23" s="38">
        <f t="shared" si="3"/>
        <v>24</v>
      </c>
      <c r="J23" s="39">
        <f t="shared" si="1"/>
        <v>17240.816326530614</v>
      </c>
      <c r="K23" s="39">
        <f t="shared" si="2"/>
        <v>137926.53061224491</v>
      </c>
      <c r="L23" s="6"/>
    </row>
    <row r="24" spans="1:12" ht="34" customHeight="1">
      <c r="A24" s="10"/>
      <c r="B24" s="33" t="s">
        <v>5</v>
      </c>
      <c r="C24" s="47">
        <f>SUM(C13:C22)</f>
        <v>53</v>
      </c>
      <c r="D24" s="47">
        <f>SUM(D13:D22)</f>
        <v>53</v>
      </c>
      <c r="E24" s="48">
        <f>SUM(E13:E22)</f>
        <v>38073.469387755104</v>
      </c>
      <c r="F24" s="49"/>
      <c r="G24" s="29" t="s">
        <v>5</v>
      </c>
      <c r="H24" s="31">
        <f t="shared" ref="H24:K24" si="5">SUM(H13:H23)</f>
        <v>139</v>
      </c>
      <c r="I24" s="31">
        <f t="shared" si="5"/>
        <v>139</v>
      </c>
      <c r="J24" s="32">
        <f t="shared" si="5"/>
        <v>99853.061224489793</v>
      </c>
      <c r="K24" s="32">
        <f t="shared" si="5"/>
        <v>798824.48979591834</v>
      </c>
      <c r="L24" s="6"/>
    </row>
    <row r="25" spans="1:12" ht="54" customHeight="1">
      <c r="A25" s="6"/>
      <c r="B25" s="28"/>
      <c r="C25" s="28"/>
      <c r="D25" s="28"/>
      <c r="E25" s="7"/>
      <c r="F25" s="10"/>
      <c r="G25" s="10"/>
      <c r="H25" s="10"/>
      <c r="I25" s="10"/>
      <c r="J25" s="10"/>
      <c r="K25" s="10"/>
      <c r="L25" s="6"/>
    </row>
    <row r="26" spans="1:12" ht="15.75" customHeight="1">
      <c r="E26" s="8"/>
      <c r="G26" s="8"/>
      <c r="H26" s="8"/>
      <c r="I26" s="8"/>
      <c r="J26" s="8"/>
      <c r="K26" s="8"/>
    </row>
  </sheetData>
  <mergeCells count="1">
    <mergeCell ref="B5:B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Kristina Mantilanaho</cp:lastModifiedBy>
  <dcterms:created xsi:type="dcterms:W3CDTF">2021-01-18T14:01:23Z</dcterms:created>
  <dcterms:modified xsi:type="dcterms:W3CDTF">2021-02-01T11:42:02Z</dcterms:modified>
</cp:coreProperties>
</file>